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S:\ACC\revenue\PRRV - From Payroll\PRRV Documents\FY22 Period 13 Templates\"/>
    </mc:Choice>
  </mc:AlternateContent>
  <xr:revisionPtr revIDLastSave="0" documentId="13_ncr:1_{B4AF889C-1CDA-4535-A314-0DCE34BA93F5}" xr6:coauthVersionLast="47" xr6:coauthVersionMax="47" xr10:uidLastSave="{00000000-0000-0000-0000-000000000000}"/>
  <workbookProtection workbookPassword="EC48"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Sheet1!$A$1:$F$57</definedName>
    <definedName name="_xlnm.Print_Titles" localSheetId="0">Sheet1!$1:$1</definedName>
    <definedName name="Z_48AB09D1_1C5D_11D5_977B_00D0B79D2E3C_.wvu.PrintTitles" localSheetId="0" hidden="1">Sheet1!$1:$1</definedName>
  </definedNames>
  <calcPr calcId="191029" fullPrecision="0"/>
  <customWorkbookViews>
    <customWorkbookView name="bradb - Personal View" guid="{48AB09D1-1C5D-11D5-977B-00D0B79D2E3C}" mergeInterval="0" personalView="1" maximized="1" windowWidth="796" windowHeight="43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E15" i="1"/>
  <c r="B6" i="1" s="1"/>
  <c r="D26" i="1"/>
  <c r="D48" i="1" l="1"/>
  <c r="H33" i="1" s="1"/>
  <c r="H29" i="1" l="1"/>
  <c r="H30" i="1"/>
  <c r="H31" i="1"/>
  <c r="K31" i="1" s="1"/>
  <c r="L31" i="1" s="1"/>
  <c r="H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betsyb</author>
    <author>Mui, Halona (CTR)</author>
    <author>bradb</author>
    <author>Erenburg, Maria (CTR)</author>
  </authors>
  <commentList>
    <comment ref="B6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Enter this 20 digit PRRV File Name as the MMARS PRRV Doc ID.
MMARS PRRV Template: PRRVTEMPLATE_MAY2022
Save this form with the same auto-generated name. 
Naming convention is:
MMARS Dept Code: 3 digits
Employee id: 7 digits including #
Employee last name: 10 digits, include first name to reach 10 digits
</t>
        </r>
      </text>
    </comment>
    <comment ref="B8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Enter the employee's 3 digit department ID</t>
        </r>
      </text>
    </comment>
    <comment ref="E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Enter date this form was prepared in this format:
mm/dd/yy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9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 xml:space="preserve">Enter employee's HRCMS id number 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Enter name of person completing form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0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>Enter employee's job record number in HRCMS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0" authorId="1" shapeId="0" xr:uid="{37423012-97C0-459D-986C-B745806123BB}">
      <text>
        <r>
          <rPr>
            <b/>
            <sz val="9"/>
            <color indexed="81"/>
            <rFont val="Tahoma"/>
            <family val="2"/>
          </rPr>
          <t>Enter preparer email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 xml:space="preserve">Enter employee's last name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E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Enter telephone number of person completing form</t>
        </r>
      </text>
    </comment>
    <comment ref="B12" authorId="0" shapeId="0" xr:uid="{209A9C22-0815-4CE7-B2DF-58CC838DDBBA}">
      <text>
        <r>
          <rPr>
            <b/>
            <sz val="8"/>
            <color indexed="81"/>
            <rFont val="Tahoma"/>
            <family val="2"/>
          </rPr>
          <t xml:space="preserve">Enter employee's first name 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3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Enter employee's last 4 digits Social Security Number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16" authorId="0" shapeId="0" xr:uid="{5E892EDE-FBDE-46D9-A2B0-25BAE185DF99}">
      <text>
        <r>
          <rPr>
            <b/>
            <sz val="8"/>
            <color indexed="81"/>
            <rFont val="Tahoma"/>
            <family val="2"/>
          </rPr>
          <t>Enter the beginnning date covered by the refund voucher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6" authorId="0" shapeId="0" xr:uid="{E15C81C4-B90D-47C1-A627-B2F4C07964A3}">
      <text>
        <r>
          <rPr>
            <b/>
            <sz val="8"/>
            <color indexed="81"/>
            <rFont val="Tahoma"/>
            <family val="2"/>
          </rPr>
          <t>Enter the end date covered by this refund voucher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 xml:space="preserve">Enter amount of new checks to be issued to the employee. </t>
        </r>
      </text>
    </comment>
    <comment ref="D19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>Enter net amount collected.</t>
        </r>
      </text>
    </comment>
    <comment ref="A22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Have your department's signatory authority sign here.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2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Enter date form was signed by signatory authority.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4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Enter a reason for this refund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6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 xml:space="preserve">Net amount deposited to a sweep account </t>
        </r>
      </text>
    </comment>
    <comment ref="D29" authorId="1" shapeId="0" xr:uid="{5F076E1E-ABDD-4241-B457-3AF4F1772F98}">
      <text>
        <r>
          <rPr>
            <b/>
            <sz val="9"/>
            <color indexed="81"/>
            <rFont val="Tahoma"/>
            <family val="2"/>
          </rPr>
          <t>Enter into MMARS line 1.  Follow instructions in MMARS.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0" authorId="1" shapeId="0" xr:uid="{AAEFD007-A073-4DEA-A8A8-6AB734A7E585}">
      <text>
        <r>
          <rPr>
            <b/>
            <sz val="9"/>
            <color indexed="81"/>
            <rFont val="Tahoma"/>
            <family val="2"/>
          </rPr>
          <t>Enter into MMARS line 2.  Follow instructions in MMARS.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1" authorId="1" shapeId="0" xr:uid="{87C4BE0C-B21A-433D-A2DD-7C8BC88C6DC5}">
      <text>
        <r>
          <rPr>
            <b/>
            <sz val="9"/>
            <color indexed="81"/>
            <rFont val="Tahoma"/>
            <family val="2"/>
          </rPr>
          <t>Enter into MMARS line 3.  Follow instructions in MMARS.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2" authorId="1" shapeId="0" xr:uid="{6D56D285-28D7-4CB7-92E9-F63E7F1BE4E1}">
      <text>
        <r>
          <rPr>
            <b/>
            <sz val="9"/>
            <color indexed="81"/>
            <rFont val="Tahoma"/>
            <family val="2"/>
          </rPr>
          <t>Enter into MMARS line 4.  Follow instructions in MMARS.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33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Enter 1.45% of Medicare Wages. Enter into MMARS line 5. Follow instructions in MMARS.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4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>Include extra 2% retirement, if applicable. Enter into MMARS line 6. Follow instructions in MMARS.</t>
        </r>
      </text>
    </comment>
    <comment ref="D35" authorId="1" shapeId="0" xr:uid="{02131BB1-FF17-4F90-A1E4-17AD4F2A7633}">
      <text>
        <r>
          <rPr>
            <b/>
            <sz val="9"/>
            <color indexed="81"/>
            <rFont val="Tahoma"/>
            <family val="2"/>
          </rPr>
          <t>Enter this total of mandatory deductions into MMARS line 7.  Follow instructions in MMARS.</t>
        </r>
      </text>
    </comment>
    <comment ref="A37" authorId="2" shapeId="0" xr:uid="{00000000-0006-0000-0000-000017000000}">
      <text>
        <r>
          <rPr>
            <b/>
            <sz val="8"/>
            <color indexed="81"/>
            <rFont val="Tahoma"/>
            <family val="2"/>
          </rPr>
          <t xml:space="preserve">Enter the deduction codes used in HRCMS for the deductions being refunded 
</t>
        </r>
      </text>
    </comment>
    <comment ref="A38" authorId="3" shapeId="0" xr:uid="{00000000-0006-0000-0000-000018000000}">
      <text>
        <r>
          <rPr>
            <b/>
            <sz val="9"/>
            <color indexed="81"/>
            <rFont val="Tahoma"/>
            <family val="2"/>
          </rPr>
          <t>Obtain a check from Union</t>
        </r>
      </text>
    </comment>
    <comment ref="D38" authorId="1" shapeId="0" xr:uid="{505B8F79-8C89-44AA-AF3C-AF126A07A555}">
      <text>
        <r>
          <rPr>
            <b/>
            <sz val="9"/>
            <color indexed="81"/>
            <rFont val="Tahoma"/>
            <family val="2"/>
          </rPr>
          <t>Already included in the Gross PRRV to be entered in MMARS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3" shapeId="0" xr:uid="{00000000-0006-0000-0000-000019000000}">
      <text>
        <r>
          <rPr>
            <b/>
            <sz val="9"/>
            <color indexed="81"/>
            <rFont val="Tahoma"/>
            <family val="2"/>
          </rPr>
          <t>Obtain a check from GIC</t>
        </r>
      </text>
    </comment>
    <comment ref="D39" authorId="1" shapeId="0" xr:uid="{BBB6E1D4-DD21-4454-982A-D8A5EDBE127A}">
      <text>
        <r>
          <rPr>
            <b/>
            <sz val="9"/>
            <color indexed="81"/>
            <rFont val="Tahoma"/>
            <family val="2"/>
          </rPr>
          <t>Already included in the Gross PRRV to be entered in MMARS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3" shapeId="0" xr:uid="{00000000-0006-0000-0000-00001A000000}">
      <text>
        <r>
          <rPr>
            <b/>
            <sz val="9"/>
            <color indexed="81"/>
            <rFont val="Tahoma"/>
            <family val="2"/>
          </rPr>
          <t>Obtain a check from GIC</t>
        </r>
      </text>
    </comment>
    <comment ref="D40" authorId="1" shapeId="0" xr:uid="{48D03CCC-9F95-440E-A259-9CD173C6C8F5}">
      <text>
        <r>
          <rPr>
            <b/>
            <sz val="9"/>
            <color indexed="81"/>
            <rFont val="Tahoma"/>
            <family val="2"/>
          </rPr>
          <t>Already included in the Gross PRRV to be entered in MMARS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1" authorId="3" shapeId="0" xr:uid="{00000000-0006-0000-0000-00001B000000}">
      <text>
        <r>
          <rPr>
            <b/>
            <sz val="9"/>
            <color indexed="81"/>
            <rFont val="Tahoma"/>
            <family val="2"/>
          </rPr>
          <t>Obtain a check from TRE</t>
        </r>
      </text>
    </comment>
    <comment ref="D41" authorId="1" shapeId="0" xr:uid="{85666301-1F59-4EED-98BB-481A826DF366}">
      <text>
        <r>
          <rPr>
            <b/>
            <sz val="9"/>
            <color indexed="81"/>
            <rFont val="Tahoma"/>
            <family val="2"/>
          </rPr>
          <t>Already included in the Gross PRRV to be entered in MMARS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1" shapeId="0" xr:uid="{AC1DDEFF-98B9-4A5C-8F8E-9C5ADEB7C0BC}">
      <text>
        <r>
          <rPr>
            <b/>
            <sz val="9"/>
            <color indexed="81"/>
            <rFont val="Tahoma"/>
            <family val="2"/>
          </rPr>
          <t>Obtain a check from TRE</t>
        </r>
      </text>
    </comment>
    <comment ref="D42" authorId="1" shapeId="0" xr:uid="{96115ABF-C2E9-4406-B15C-FE479E13DBBF}">
      <text>
        <r>
          <rPr>
            <b/>
            <sz val="9"/>
            <color indexed="81"/>
            <rFont val="Tahoma"/>
            <charset val="1"/>
          </rPr>
          <t>Already included in the Gross PRRV to be entered in MMARS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3" authorId="3" shapeId="0" xr:uid="{00000000-0006-0000-0000-00001C000000}">
      <text>
        <r>
          <rPr>
            <b/>
            <sz val="9"/>
            <color indexed="81"/>
            <rFont val="Tahoma"/>
            <family val="2"/>
          </rPr>
          <t>Obtain a check from TRE</t>
        </r>
      </text>
    </comment>
    <comment ref="D43" authorId="1" shapeId="0" xr:uid="{36BFC5F3-25EA-4D64-BF73-51505B8956CD}">
      <text>
        <r>
          <rPr>
            <b/>
            <sz val="9"/>
            <color indexed="81"/>
            <rFont val="Tahoma"/>
            <family val="2"/>
          </rPr>
          <t>Already included in the Gross PRRV to be entered in MMARS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8" authorId="0" shapeId="0" xr:uid="{8A44BAD8-7864-4CB4-9C60-97288DAC0EB6}">
      <text>
        <r>
          <rPr>
            <b/>
            <sz val="8"/>
            <color indexed="81"/>
            <rFont val="Tahoma"/>
            <family val="2"/>
          </rPr>
          <t>Enter total refund onto PRRV in MMARS lines 8 and 9. Follow instructions in MMARS.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50" authorId="2" shapeId="0" xr:uid="{00000000-0006-0000-0000-000021000000}">
      <text>
        <r>
          <rPr>
            <b/>
            <sz val="8"/>
            <color indexed="81"/>
            <rFont val="Tahoma"/>
            <family val="2"/>
          </rPr>
          <t>Enter the fund number.  Use same fund in MMARS PRRV</t>
        </r>
      </text>
    </comment>
    <comment ref="B51" authorId="1" shapeId="0" xr:uid="{97A38997-843D-423C-8C5D-6B3000B74A57}">
      <text>
        <r>
          <rPr>
            <b/>
            <sz val="9"/>
            <color indexed="81"/>
            <rFont val="Tahoma"/>
            <family val="2"/>
          </rPr>
          <t>Enter the subfund number.  Also enter in PRRV in MMARS.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2" authorId="1" shapeId="0" xr:uid="{7A6EBA9D-847C-490B-A36D-0CC35568FDA5}">
      <text>
        <r>
          <rPr>
            <b/>
            <sz val="9"/>
            <color indexed="81"/>
            <rFont val="Tahoma"/>
            <family val="2"/>
          </rPr>
          <t>Enter Unit number into MMARS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3" authorId="2" shapeId="0" xr:uid="{00000000-0006-0000-0000-000028000000}">
      <text>
        <r>
          <rPr>
            <b/>
            <sz val="8"/>
            <color indexed="81"/>
            <rFont val="Tahoma"/>
            <family val="2"/>
          </rPr>
          <t>Enter Appropriation into MMARS</t>
        </r>
      </text>
    </comment>
    <comment ref="A54" authorId="2" shapeId="0" xr:uid="{00000000-0006-0000-0000-00002B000000}">
      <text>
        <r>
          <rPr>
            <b/>
            <sz val="8"/>
            <color indexed="81"/>
            <rFont val="Tahoma"/>
            <family val="2"/>
          </rPr>
          <t xml:space="preserve">Revenue Source is used for Prior Year only.
</t>
        </r>
      </text>
    </comment>
    <comment ref="B54" authorId="2" shapeId="0" xr:uid="{00000000-0006-0000-0000-00002C000000}">
      <text>
        <r>
          <rPr>
            <b/>
            <sz val="8"/>
            <color indexed="81"/>
            <rFont val="Tahoma"/>
            <family val="2"/>
          </rPr>
          <t xml:space="preserve">Enter the revenue source if PRRV is for prior year </t>
        </r>
      </text>
    </comment>
    <comment ref="A56" authorId="1" shapeId="0" xr:uid="{0C14E828-FA07-462B-A404-A8996C417BD7}">
      <text>
        <r>
          <rPr>
            <b/>
            <sz val="9"/>
            <color indexed="81"/>
            <rFont val="Tahoma"/>
            <family val="2"/>
          </rPr>
          <t>For use by Retirement Board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6" authorId="1" shapeId="0" xr:uid="{488B9821-EE43-4271-887B-5D211F50E06B}">
      <text>
        <r>
          <rPr>
            <b/>
            <sz val="9"/>
            <color indexed="81"/>
            <rFont val="Tahoma"/>
            <family val="2"/>
          </rPr>
          <t>For use by Retirement Board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<sst xmlns="http://schemas.openxmlformats.org/spreadsheetml/2006/main" count="73" uniqueCount="68">
  <si>
    <t>Date Prepared:</t>
  </si>
  <si>
    <t>Prepared By:</t>
  </si>
  <si>
    <t>Fund:</t>
  </si>
  <si>
    <t>Employee ID:</t>
  </si>
  <si>
    <t>Employee Rcd #:</t>
  </si>
  <si>
    <t>To the Treasurer and Receiver General:</t>
  </si>
  <si>
    <t xml:space="preserve">I hereby certify under penalty of perjury that from </t>
  </si>
  <si>
    <t>Description as to why this voucher is being prepared:</t>
  </si>
  <si>
    <t>Date Input:</t>
  </si>
  <si>
    <t>Total Refund (Gross):</t>
  </si>
  <si>
    <t>Union</t>
  </si>
  <si>
    <t>GICBHB</t>
  </si>
  <si>
    <t>GICOLI</t>
  </si>
  <si>
    <t>DCOMP</t>
  </si>
  <si>
    <t>OBRA</t>
  </si>
  <si>
    <t>Federal Income Tax:</t>
  </si>
  <si>
    <t>State Income Tax:</t>
  </si>
  <si>
    <t xml:space="preserve">Medicare Tax:  </t>
  </si>
  <si>
    <t>Date:</t>
  </si>
  <si>
    <t>CTR</t>
  </si>
  <si>
    <t>MA State FLI/EE:</t>
  </si>
  <si>
    <t xml:space="preserve">MA State MLI/EE: </t>
  </si>
  <si>
    <t>State Retirement:</t>
  </si>
  <si>
    <t>Enter amounts onto PRRV in MMARS:</t>
  </si>
  <si>
    <t>Line 1</t>
  </si>
  <si>
    <t>Line 2</t>
  </si>
  <si>
    <t>Line 3</t>
  </si>
  <si>
    <t>Line 4</t>
  </si>
  <si>
    <t>Line 5</t>
  </si>
  <si>
    <t>Line 6</t>
  </si>
  <si>
    <t>Line 7</t>
  </si>
  <si>
    <t xml:space="preserve"> Lines 8 &amp; 9</t>
  </si>
  <si>
    <t>Money collected (Net):</t>
  </si>
  <si>
    <t>Total of Mandatory Deductions:</t>
  </si>
  <si>
    <t>Voluntary Deductions:</t>
  </si>
  <si>
    <t>Mandatory Deductions:</t>
  </si>
  <si>
    <t>Employee Dept ID:</t>
  </si>
  <si>
    <t>Preparer Email:</t>
  </si>
  <si>
    <t>Taxable Wages:</t>
  </si>
  <si>
    <t>Employee Last Name:</t>
  </si>
  <si>
    <t>Employee First Name:</t>
  </si>
  <si>
    <t>Maria</t>
  </si>
  <si>
    <t>Erenburg</t>
  </si>
  <si>
    <t>Payroll Refund Receipt Voucher (PRRV) Form</t>
  </si>
  <si>
    <t>PRRV DOC ID:</t>
  </si>
  <si>
    <t>New checks should be issued to this employee in the amount of:</t>
  </si>
  <si>
    <t>New collections from this employee were made in the amount of:</t>
  </si>
  <si>
    <t>to</t>
  </si>
  <si>
    <t xml:space="preserve">The amounts credited to the following funds because of the overpayment should be adjusted and you are </t>
  </si>
  <si>
    <t>authorized to credit the overpayment to the funds listed and shown below:</t>
  </si>
  <si>
    <t>the collections on account for overpayment from the above referenced employee are in the amounts shown below.</t>
  </si>
  <si>
    <t>Last 4 digits of SSN:</t>
  </si>
  <si>
    <t>Entered by:</t>
  </si>
  <si>
    <t>All lightly shaded fields need to be completed by the Department. Instructional comments are provided in cells with a red triangle in the top right</t>
  </si>
  <si>
    <t>hand corner.  Click on these cells and instructions will be displayed.  Also, see PRRV Job Aid at:</t>
  </si>
  <si>
    <t>PRRV@mass.gov</t>
  </si>
  <si>
    <t>______________________</t>
  </si>
  <si>
    <t xml:space="preserve">RET____________________________________   </t>
  </si>
  <si>
    <t>Preparer Telephone #:</t>
  </si>
  <si>
    <t xml:space="preserve">Below data must match where the overpayment was originally taken out of.  Enter into PRRV in MMARS.   </t>
  </si>
  <si>
    <r>
      <t xml:space="preserve">Email PRRV Form and deposit slips together as </t>
    </r>
    <r>
      <rPr>
        <b/>
        <i/>
        <u/>
        <sz val="10"/>
        <color rgb="FFFF0000"/>
        <rFont val="Arial"/>
        <family val="2"/>
      </rPr>
      <t xml:space="preserve">one PDF </t>
    </r>
    <r>
      <rPr>
        <sz val="10"/>
        <rFont val="Arial"/>
        <family val="2"/>
      </rPr>
      <t>file for each employee to:</t>
    </r>
  </si>
  <si>
    <t>Revenue Source:</t>
  </si>
  <si>
    <t>Sub Fund:</t>
  </si>
  <si>
    <t>Appropriation:</t>
  </si>
  <si>
    <t>Unit:</t>
  </si>
  <si>
    <t xml:space="preserve">Payroll Refund Receipt Voucher Job Aid </t>
  </si>
  <si>
    <t>Signed by Payroll Director or other Authorized Signer</t>
  </si>
  <si>
    <t>DROTH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</si>
</sst>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</numFmts>
  <fonts count="25" x14ac:knownFonts="1">
    <font>
      <sz val="10"/>
      <name val="Arial"/>
    </font>
    <font>
      <sz val="10"/>
      <name val="Arial"/>
      <family val="2"/>
    </font>
    <font>
      <sz val="10"/>
      <name val="Comic Sans MS"/>
      <family val="4"/>
    </font>
    <font>
      <sz val="16"/>
      <name val="Arial"/>
      <family val="2"/>
    </font>
    <font>
      <sz val="10"/>
      <name val="Arial"/>
      <family val="2"/>
    </font>
    <font>
      <sz val="10"/>
      <color indexed="48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u/>
      <sz val="10"/>
      <color indexed="12"/>
      <name val="Arial"/>
      <family val="2"/>
    </font>
    <font>
      <b/>
      <i/>
      <sz val="10"/>
      <color indexed="12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sz val="10"/>
      <color rgb="FFFFFFFF"/>
      <name val="Comic Sans MS"/>
      <family val="4"/>
    </font>
    <font>
      <b/>
      <i/>
      <u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34">
    <xf numFmtId="0" fontId="0" fillId="0" borderId="0" xfId="0"/>
    <xf numFmtId="44" fontId="15" fillId="4" borderId="11" xfId="2" applyFont="1" applyFill="1" applyBorder="1" applyProtection="1">
      <protection locked="0"/>
    </xf>
    <xf numFmtId="0" fontId="8" fillId="2" borderId="0" xfId="0" applyFont="1" applyFill="1" applyAlignment="1">
      <alignment horizontal="left"/>
    </xf>
    <xf numFmtId="0" fontId="15" fillId="7" borderId="3" xfId="0" applyFont="1" applyFill="1" applyBorder="1" applyProtection="1">
      <protection locked="0"/>
    </xf>
    <xf numFmtId="0" fontId="4" fillId="7" borderId="3" xfId="0" applyFont="1" applyFill="1" applyBorder="1" applyProtection="1">
      <protection locked="0"/>
    </xf>
    <xf numFmtId="0" fontId="15" fillId="7" borderId="16" xfId="0" applyFont="1" applyFill="1" applyBorder="1" applyProtection="1">
      <protection locked="0"/>
    </xf>
    <xf numFmtId="44" fontId="7" fillId="5" borderId="23" xfId="0" applyNumberFormat="1" applyFont="1" applyFill="1" applyBorder="1"/>
    <xf numFmtId="0" fontId="8" fillId="2" borderId="8" xfId="0" applyFont="1" applyFill="1" applyBorder="1" applyAlignment="1">
      <alignment horizontal="left"/>
    </xf>
    <xf numFmtId="0" fontId="4" fillId="7" borderId="19" xfId="0" applyFont="1" applyFill="1" applyBorder="1" applyProtection="1">
      <protection locked="0"/>
    </xf>
    <xf numFmtId="0" fontId="15" fillId="7" borderId="20" xfId="0" applyFont="1" applyFill="1" applyBorder="1" applyProtection="1">
      <protection locked="0"/>
    </xf>
    <xf numFmtId="0" fontId="15" fillId="0" borderId="25" xfId="0" applyFont="1" applyBorder="1" applyAlignment="1" applyProtection="1">
      <alignment horizontal="left" indent="2"/>
      <protection locked="0"/>
    </xf>
    <xf numFmtId="0" fontId="8" fillId="8" borderId="0" xfId="0" applyFont="1" applyFill="1" applyAlignment="1">
      <alignment horizontal="center"/>
    </xf>
    <xf numFmtId="44" fontId="17" fillId="4" borderId="11" xfId="2" applyFont="1" applyFill="1" applyBorder="1" applyProtection="1">
      <protection locked="0"/>
    </xf>
    <xf numFmtId="0" fontId="15" fillId="4" borderId="11" xfId="0" applyFont="1" applyFill="1" applyBorder="1" applyProtection="1">
      <protection locked="0"/>
    </xf>
    <xf numFmtId="14" fontId="15" fillId="4" borderId="11" xfId="0" applyNumberFormat="1" applyFont="1" applyFill="1" applyBorder="1" applyProtection="1">
      <protection locked="0"/>
    </xf>
    <xf numFmtId="0" fontId="15" fillId="4" borderId="11" xfId="0" applyFont="1" applyFill="1" applyBorder="1" applyAlignment="1" applyProtection="1">
      <alignment horizontal="left" vertical="top"/>
      <protection locked="0"/>
    </xf>
    <xf numFmtId="14" fontId="17" fillId="4" borderId="11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4" fillId="0" borderId="25" xfId="0" applyFont="1" applyBorder="1"/>
    <xf numFmtId="0" fontId="15" fillId="0" borderId="0" xfId="0" applyFont="1"/>
    <xf numFmtId="0" fontId="2" fillId="0" borderId="1" xfId="0" applyFont="1" applyBorder="1"/>
    <xf numFmtId="0" fontId="14" fillId="0" borderId="8" xfId="0" applyFont="1" applyBorder="1"/>
    <xf numFmtId="44" fontId="15" fillId="0" borderId="0" xfId="2" applyFont="1" applyFill="1" applyBorder="1" applyAlignment="1" applyProtection="1">
      <alignment vertical="center"/>
    </xf>
    <xf numFmtId="0" fontId="14" fillId="0" borderId="11" xfId="0" applyFont="1" applyBorder="1"/>
    <xf numFmtId="0" fontId="14" fillId="0" borderId="6" xfId="0" applyFont="1" applyBorder="1"/>
    <xf numFmtId="0" fontId="15" fillId="0" borderId="5" xfId="0" applyFont="1" applyBorder="1" applyAlignment="1">
      <alignment horizontal="center"/>
    </xf>
    <xf numFmtId="0" fontId="4" fillId="0" borderId="5" xfId="0" applyFont="1" applyBorder="1"/>
    <xf numFmtId="0" fontId="14" fillId="0" borderId="5" xfId="0" applyFont="1" applyBorder="1"/>
    <xf numFmtId="0" fontId="15" fillId="0" borderId="2" xfId="0" applyFont="1" applyBorder="1" applyAlignment="1">
      <alignment horizontal="center"/>
    </xf>
    <xf numFmtId="0" fontId="9" fillId="0" borderId="8" xfId="0" applyFont="1" applyBorder="1"/>
    <xf numFmtId="0" fontId="4" fillId="0" borderId="0" xfId="0" applyFont="1"/>
    <xf numFmtId="0" fontId="21" fillId="0" borderId="0" xfId="0" applyFont="1"/>
    <xf numFmtId="0" fontId="2" fillId="8" borderId="1" xfId="0" applyFont="1" applyFill="1" applyBorder="1"/>
    <xf numFmtId="14" fontId="17" fillId="0" borderId="1" xfId="0" applyNumberFormat="1" applyFont="1" applyBorder="1" applyAlignment="1">
      <alignment horizontal="center"/>
    </xf>
    <xf numFmtId="0" fontId="8" fillId="8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8" xfId="0" applyFont="1" applyFill="1" applyBorder="1"/>
    <xf numFmtId="0" fontId="8" fillId="2" borderId="0" xfId="0" applyFont="1" applyFill="1"/>
    <xf numFmtId="0" fontId="2" fillId="8" borderId="0" xfId="0" applyFont="1" applyFill="1"/>
    <xf numFmtId="0" fontId="8" fillId="2" borderId="1" xfId="0" applyFont="1" applyFill="1" applyBorder="1"/>
    <xf numFmtId="0" fontId="8" fillId="8" borderId="0" xfId="0" applyFont="1" applyFill="1"/>
    <xf numFmtId="0" fontId="5" fillId="0" borderId="5" xfId="0" applyFont="1" applyBorder="1"/>
    <xf numFmtId="0" fontId="4" fillId="0" borderId="4" xfId="0" applyFont="1" applyBorder="1"/>
    <xf numFmtId="0" fontId="4" fillId="0" borderId="28" xfId="0" applyFont="1" applyBorder="1"/>
    <xf numFmtId="0" fontId="14" fillId="0" borderId="29" xfId="0" applyFont="1" applyBorder="1"/>
    <xf numFmtId="0" fontId="4" fillId="0" borderId="3" xfId="0" applyFont="1" applyBorder="1"/>
    <xf numFmtId="0" fontId="2" fillId="0" borderId="3" xfId="0" applyFont="1" applyBorder="1"/>
    <xf numFmtId="0" fontId="15" fillId="0" borderId="30" xfId="0" applyFont="1" applyBorder="1"/>
    <xf numFmtId="0" fontId="15" fillId="0" borderId="16" xfId="0" applyFont="1" applyBorder="1"/>
    <xf numFmtId="0" fontId="14" fillId="0" borderId="17" xfId="0" applyFont="1" applyBorder="1"/>
    <xf numFmtId="44" fontId="1" fillId="5" borderId="12" xfId="2" applyFont="1" applyFill="1" applyBorder="1" applyProtection="1"/>
    <xf numFmtId="0" fontId="4" fillId="0" borderId="13" xfId="0" applyFont="1" applyBorder="1" applyAlignment="1">
      <alignment horizontal="left" vertical="top"/>
    </xf>
    <xf numFmtId="0" fontId="4" fillId="0" borderId="18" xfId="0" applyFont="1" applyBorder="1"/>
    <xf numFmtId="44" fontId="15" fillId="0" borderId="0" xfId="2" applyFont="1" applyFill="1" applyBorder="1" applyProtection="1"/>
    <xf numFmtId="0" fontId="4" fillId="0" borderId="0" xfId="0" applyFont="1" applyAlignment="1">
      <alignment horizontal="left" vertical="top"/>
    </xf>
    <xf numFmtId="0" fontId="4" fillId="0" borderId="1" xfId="0" applyFont="1" applyBorder="1"/>
    <xf numFmtId="0" fontId="7" fillId="0" borderId="8" xfId="0" applyFont="1" applyBorder="1"/>
    <xf numFmtId="0" fontId="2" fillId="5" borderId="0" xfId="0" applyFont="1" applyFill="1"/>
    <xf numFmtId="0" fontId="4" fillId="0" borderId="1" xfId="0" applyFont="1" applyBorder="1" applyAlignment="1">
      <alignment horizontal="center"/>
    </xf>
    <xf numFmtId="44" fontId="2" fillId="5" borderId="0" xfId="0" applyNumberFormat="1" applyFont="1" applyFill="1"/>
    <xf numFmtId="0" fontId="14" fillId="5" borderId="0" xfId="0" applyFont="1" applyFill="1"/>
    <xf numFmtId="43" fontId="2" fillId="5" borderId="0" xfId="1" applyFont="1" applyFill="1" applyProtection="1"/>
    <xf numFmtId="0" fontId="14" fillId="0" borderId="8" xfId="0" applyFont="1" applyBorder="1" applyAlignment="1">
      <alignment horizontal="left"/>
    </xf>
    <xf numFmtId="0" fontId="14" fillId="5" borderId="0" xfId="0" applyFont="1" applyFill="1" applyAlignment="1">
      <alignment horizontal="left"/>
    </xf>
    <xf numFmtId="0" fontId="7" fillId="0" borderId="8" xfId="0" applyFont="1" applyBorder="1" applyAlignment="1">
      <alignment horizontal="left"/>
    </xf>
    <xf numFmtId="44" fontId="2" fillId="5" borderId="11" xfId="2" applyFont="1" applyFill="1" applyBorder="1" applyProtection="1"/>
    <xf numFmtId="44" fontId="2" fillId="0" borderId="0" xfId="2" applyFont="1" applyBorder="1" applyProtection="1"/>
    <xf numFmtId="44" fontId="4" fillId="0" borderId="0" xfId="2" applyFont="1" applyFill="1" applyBorder="1" applyProtection="1"/>
    <xf numFmtId="0" fontId="15" fillId="0" borderId="25" xfId="0" applyFont="1" applyBorder="1" applyAlignment="1">
      <alignment horizontal="left" indent="2"/>
    </xf>
    <xf numFmtId="0" fontId="1" fillId="0" borderId="0" xfId="0" applyFont="1" applyAlignment="1">
      <alignment horizontal="left" vertical="top"/>
    </xf>
    <xf numFmtId="0" fontId="10" fillId="0" borderId="0" xfId="0" applyFont="1"/>
    <xf numFmtId="0" fontId="15" fillId="0" borderId="8" xfId="0" applyFont="1" applyBorder="1" applyAlignment="1">
      <alignment horizontal="left" indent="2"/>
    </xf>
    <xf numFmtId="44" fontId="15" fillId="0" borderId="10" xfId="2" applyFont="1" applyFill="1" applyBorder="1" applyProtection="1"/>
    <xf numFmtId="0" fontId="7" fillId="0" borderId="24" xfId="0" applyFont="1" applyBorder="1"/>
    <xf numFmtId="0" fontId="7" fillId="2" borderId="12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14" fillId="2" borderId="25" xfId="0" applyFont="1" applyFill="1" applyBorder="1"/>
    <xf numFmtId="49" fontId="15" fillId="0" borderId="0" xfId="0" applyNumberFormat="1" applyFont="1" applyAlignment="1">
      <alignment horizontal="right"/>
    </xf>
    <xf numFmtId="0" fontId="14" fillId="2" borderId="26" xfId="0" applyFont="1" applyFill="1" applyBorder="1"/>
    <xf numFmtId="0" fontId="7" fillId="3" borderId="17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2" fillId="6" borderId="18" xfId="0" applyFont="1" applyFill="1" applyBorder="1"/>
    <xf numFmtId="0" fontId="1" fillId="3" borderId="8" xfId="0" applyFont="1" applyFill="1" applyBorder="1" applyAlignment="1">
      <alignment horizontal="left"/>
    </xf>
    <xf numFmtId="0" fontId="4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left"/>
    </xf>
    <xf numFmtId="14" fontId="4" fillId="3" borderId="0" xfId="0" applyNumberFormat="1" applyFont="1" applyFill="1"/>
    <xf numFmtId="0" fontId="2" fillId="6" borderId="1" xfId="0" applyFont="1" applyFill="1" applyBorder="1"/>
    <xf numFmtId="164" fontId="4" fillId="0" borderId="0" xfId="0" applyNumberFormat="1" applyFont="1"/>
    <xf numFmtId="0" fontId="4" fillId="3" borderId="6" xfId="0" applyFont="1" applyFill="1" applyBorder="1"/>
    <xf numFmtId="0" fontId="2" fillId="3" borderId="5" xfId="0" applyFont="1" applyFill="1" applyBorder="1"/>
    <xf numFmtId="164" fontId="4" fillId="3" borderId="5" xfId="0" applyNumberFormat="1" applyFont="1" applyFill="1" applyBorder="1"/>
    <xf numFmtId="0" fontId="4" fillId="3" borderId="5" xfId="0" applyFont="1" applyFill="1" applyBorder="1"/>
    <xf numFmtId="0" fontId="2" fillId="6" borderId="2" xfId="0" applyFont="1" applyFill="1" applyBorder="1"/>
    <xf numFmtId="0" fontId="2" fillId="0" borderId="0" xfId="0" applyFont="1" applyAlignment="1">
      <alignment horizontal="center"/>
    </xf>
    <xf numFmtId="0" fontId="2" fillId="0" borderId="7" xfId="0" applyFont="1" applyBorder="1"/>
    <xf numFmtId="0" fontId="1" fillId="5" borderId="31" xfId="0" applyFont="1" applyFill="1" applyBorder="1" applyAlignment="1">
      <alignment horizontal="left" vertical="top"/>
    </xf>
    <xf numFmtId="0" fontId="1" fillId="5" borderId="31" xfId="0" applyFont="1" applyFill="1" applyBorder="1" applyAlignment="1">
      <alignment horizontal="center"/>
    </xf>
    <xf numFmtId="0" fontId="2" fillId="5" borderId="21" xfId="0" applyFont="1" applyFill="1" applyBorder="1"/>
    <xf numFmtId="0" fontId="19" fillId="5" borderId="21" xfId="3" applyFill="1" applyBorder="1" applyAlignment="1" applyProtection="1">
      <alignment horizontal="left"/>
    </xf>
    <xf numFmtId="0" fontId="1" fillId="5" borderId="21" xfId="3" applyFont="1" applyFill="1" applyBorder="1" applyAlignment="1" applyProtection="1">
      <alignment horizontal="left" vertical="center"/>
    </xf>
    <xf numFmtId="0" fontId="1" fillId="5" borderId="22" xfId="0" applyFont="1" applyFill="1" applyBorder="1" applyAlignment="1">
      <alignment horizontal="center"/>
    </xf>
    <xf numFmtId="0" fontId="15" fillId="5" borderId="11" xfId="0" applyFont="1" applyFill="1" applyBorder="1"/>
    <xf numFmtId="0" fontId="15" fillId="4" borderId="11" xfId="0" applyFont="1" applyFill="1" applyBorder="1" applyAlignment="1" applyProtection="1">
      <alignment horizontal="left"/>
      <protection locked="0"/>
    </xf>
    <xf numFmtId="44" fontId="8" fillId="2" borderId="0" xfId="0" applyNumberFormat="1" applyFont="1" applyFill="1" applyAlignment="1">
      <alignment horizontal="left"/>
    </xf>
    <xf numFmtId="49" fontId="15" fillId="4" borderId="9" xfId="0" applyNumberFormat="1" applyFont="1" applyFill="1" applyBorder="1" applyAlignment="1" applyProtection="1">
      <alignment horizontal="center"/>
      <protection locked="0"/>
    </xf>
    <xf numFmtId="49" fontId="15" fillId="4" borderId="14" xfId="0" applyNumberFormat="1" applyFont="1" applyFill="1" applyBorder="1" applyAlignment="1" applyProtection="1">
      <alignment horizontal="center"/>
      <protection locked="0"/>
    </xf>
    <xf numFmtId="49" fontId="15" fillId="4" borderId="11" xfId="0" applyNumberFormat="1" applyFont="1" applyFill="1" applyBorder="1" applyAlignment="1" applyProtection="1">
      <alignment horizontal="right"/>
      <protection locked="0"/>
    </xf>
    <xf numFmtId="0" fontId="13" fillId="0" borderId="27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6" fillId="4" borderId="6" xfId="0" applyFont="1" applyFill="1" applyBorder="1" applyAlignment="1" applyProtection="1">
      <alignment horizontal="left"/>
      <protection locked="0"/>
    </xf>
    <xf numFmtId="0" fontId="16" fillId="4" borderId="5" xfId="0" applyFont="1" applyFill="1" applyBorder="1" applyAlignment="1" applyProtection="1">
      <alignment horizontal="left"/>
      <protection locked="0"/>
    </xf>
    <xf numFmtId="0" fontId="8" fillId="2" borderId="8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/>
    </xf>
    <xf numFmtId="0" fontId="16" fillId="4" borderId="2" xfId="0" applyFont="1" applyFill="1" applyBorder="1" applyAlignment="1" applyProtection="1">
      <alignment horizontal="left"/>
      <protection locked="0"/>
    </xf>
    <xf numFmtId="0" fontId="1" fillId="5" borderId="17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18" xfId="0" applyFont="1" applyFill="1" applyBorder="1" applyAlignment="1">
      <alignment horizontal="center" vertical="top" wrapText="1"/>
    </xf>
    <xf numFmtId="0" fontId="1" fillId="5" borderId="6" xfId="0" applyFont="1" applyFill="1" applyBorder="1" applyAlignment="1">
      <alignment horizontal="right" vertical="top" wrapText="1"/>
    </xf>
    <xf numFmtId="0" fontId="1" fillId="5" borderId="5" xfId="0" applyFont="1" applyFill="1" applyBorder="1" applyAlignment="1">
      <alignment horizontal="right" vertical="top" wrapText="1"/>
    </xf>
    <xf numFmtId="0" fontId="19" fillId="5" borderId="5" xfId="3" applyFill="1" applyBorder="1" applyAlignment="1" applyProtection="1">
      <alignment horizontal="left" vertical="top" wrapText="1"/>
    </xf>
    <xf numFmtId="0" fontId="19" fillId="5" borderId="2" xfId="3" applyFill="1" applyBorder="1" applyAlignment="1" applyProtection="1">
      <alignment horizontal="left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CCFFFF"/>
      <color rgb="FF66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werdms.com/link/MAComptroller/document/?id=1914126" TargetMode="External"/><Relationship Id="rId2" Type="http://schemas.openxmlformats.org/officeDocument/2006/relationships/hyperlink" Target="mailto:PRRV@mass.gov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"/>
  <sheetViews>
    <sheetView tabSelected="1" zoomScale="97" zoomScaleNormal="97" workbookViewId="0">
      <pane ySplit="4" topLeftCell="A5" activePane="bottomLeft" state="frozen"/>
      <selection pane="bottomLeft" activeCell="I13" sqref="I13"/>
    </sheetView>
  </sheetViews>
  <sheetFormatPr defaultColWidth="9.140625" defaultRowHeight="15" outlineLevelCol="1" x14ac:dyDescent="0.3"/>
  <cols>
    <col min="1" max="1" width="44" style="102" customWidth="1"/>
    <col min="2" max="2" width="27.85546875" style="17" customWidth="1"/>
    <col min="3" max="3" width="2.7109375" style="17" customWidth="1"/>
    <col min="4" max="4" width="21.42578125" style="17" customWidth="1"/>
    <col min="5" max="5" width="27.28515625" style="17" customWidth="1"/>
    <col min="6" max="6" width="16.140625" style="17" customWidth="1"/>
    <col min="7" max="7" width="3.7109375" style="17" customWidth="1"/>
    <col min="8" max="8" width="13.85546875" style="17" customWidth="1" outlineLevel="1"/>
    <col min="9" max="9" width="17.85546875" style="17" customWidth="1" outlineLevel="1"/>
    <col min="10" max="10" width="3.28515625" style="17" customWidth="1" outlineLevel="1"/>
    <col min="11" max="12" width="9.140625" style="17" customWidth="1" outlineLevel="1"/>
    <col min="13" max="16384" width="9.140625" style="17"/>
  </cols>
  <sheetData>
    <row r="1" spans="1:6" ht="21" thickBot="1" x14ac:dyDescent="0.35">
      <c r="A1" s="117" t="s">
        <v>43</v>
      </c>
      <c r="B1" s="118"/>
      <c r="C1" s="119"/>
      <c r="D1" s="119"/>
      <c r="E1" s="119"/>
      <c r="F1" s="120"/>
    </row>
    <row r="2" spans="1:6" x14ac:dyDescent="0.3">
      <c r="A2" s="127" t="s">
        <v>53</v>
      </c>
      <c r="B2" s="128"/>
      <c r="C2" s="128"/>
      <c r="D2" s="128"/>
      <c r="E2" s="128"/>
      <c r="F2" s="129"/>
    </row>
    <row r="3" spans="1:6" ht="15.75" thickBot="1" x14ac:dyDescent="0.35">
      <c r="A3" s="130" t="s">
        <v>54</v>
      </c>
      <c r="B3" s="131"/>
      <c r="C3" s="131"/>
      <c r="D3" s="131"/>
      <c r="E3" s="132" t="s">
        <v>65</v>
      </c>
      <c r="F3" s="133"/>
    </row>
    <row r="4" spans="1:6" ht="15.75" thickBot="1" x14ac:dyDescent="0.35">
      <c r="A4" s="103" t="s">
        <v>60</v>
      </c>
      <c r="B4" s="104"/>
      <c r="C4" s="105"/>
      <c r="D4" s="106" t="s">
        <v>55</v>
      </c>
      <c r="E4" s="107"/>
      <c r="F4" s="108"/>
    </row>
    <row r="5" spans="1:6" x14ac:dyDescent="0.3">
      <c r="A5" s="18"/>
      <c r="B5" s="19"/>
      <c r="C5" s="19"/>
      <c r="D5" s="19"/>
      <c r="E5" s="19"/>
      <c r="F5" s="20"/>
    </row>
    <row r="6" spans="1:6" x14ac:dyDescent="0.3">
      <c r="A6" s="21" t="s">
        <v>44</v>
      </c>
      <c r="B6" s="109" t="str">
        <f>LEFT(E15,20)</f>
        <v>CTR#123456ErenburgMa</v>
      </c>
      <c r="C6" s="22"/>
      <c r="F6" s="23"/>
    </row>
    <row r="7" spans="1:6" x14ac:dyDescent="0.3">
      <c r="A7" s="24"/>
      <c r="B7" s="25"/>
      <c r="C7" s="25"/>
      <c r="F7" s="23"/>
    </row>
    <row r="8" spans="1:6" x14ac:dyDescent="0.3">
      <c r="A8" s="21" t="s">
        <v>36</v>
      </c>
      <c r="B8" s="15" t="s">
        <v>19</v>
      </c>
      <c r="D8" s="26" t="s">
        <v>0</v>
      </c>
      <c r="E8" s="14"/>
      <c r="F8" s="23"/>
    </row>
    <row r="9" spans="1:6" x14ac:dyDescent="0.3">
      <c r="A9" s="21" t="s">
        <v>3</v>
      </c>
      <c r="B9" s="15">
        <v>123456</v>
      </c>
      <c r="D9" s="26" t="s">
        <v>1</v>
      </c>
      <c r="E9" s="13"/>
      <c r="F9" s="23"/>
    </row>
    <row r="10" spans="1:6" x14ac:dyDescent="0.3">
      <c r="A10" s="21" t="s">
        <v>4</v>
      </c>
      <c r="B10" s="15"/>
      <c r="D10" s="26" t="s">
        <v>37</v>
      </c>
      <c r="E10" s="13"/>
      <c r="F10" s="23"/>
    </row>
    <row r="11" spans="1:6" x14ac:dyDescent="0.3">
      <c r="A11" s="21" t="s">
        <v>39</v>
      </c>
      <c r="B11" s="13" t="s">
        <v>42</v>
      </c>
      <c r="C11" s="22"/>
      <c r="D11" s="26" t="s">
        <v>58</v>
      </c>
      <c r="E11" s="13"/>
      <c r="F11" s="23"/>
    </row>
    <row r="12" spans="1:6" x14ac:dyDescent="0.3">
      <c r="A12" s="21" t="s">
        <v>40</v>
      </c>
      <c r="B12" s="13" t="s">
        <v>41</v>
      </c>
      <c r="C12" s="22"/>
      <c r="F12" s="23"/>
    </row>
    <row r="13" spans="1:6" x14ac:dyDescent="0.3">
      <c r="A13" s="21" t="s">
        <v>51</v>
      </c>
      <c r="B13" s="110">
        <v>4567</v>
      </c>
      <c r="C13" s="22"/>
      <c r="F13" s="23"/>
    </row>
    <row r="14" spans="1:6" ht="15.75" thickBot="1" x14ac:dyDescent="0.35">
      <c r="A14" s="27"/>
      <c r="B14" s="28"/>
      <c r="C14" s="29"/>
      <c r="D14" s="30"/>
      <c r="E14" s="28"/>
      <c r="F14" s="31"/>
    </row>
    <row r="15" spans="1:6" x14ac:dyDescent="0.3">
      <c r="A15" s="32" t="s">
        <v>5</v>
      </c>
      <c r="B15" s="33"/>
      <c r="C15" s="33"/>
      <c r="E15" s="34" t="str">
        <f>$B$8&amp;"#"&amp;$B$9&amp;$B$11&amp;$B$12</f>
        <v>CTR#123456ErenburgMaria</v>
      </c>
      <c r="F15" s="35"/>
    </row>
    <row r="16" spans="1:6" x14ac:dyDescent="0.3">
      <c r="A16" s="7" t="s">
        <v>6</v>
      </c>
      <c r="B16" s="16"/>
      <c r="C16" s="2" t="s">
        <v>47</v>
      </c>
      <c r="D16" s="16"/>
      <c r="E16" s="11"/>
      <c r="F16" s="36"/>
    </row>
    <row r="17" spans="1:12" x14ac:dyDescent="0.3">
      <c r="A17" s="7" t="s">
        <v>50</v>
      </c>
      <c r="B17" s="2"/>
      <c r="C17" s="2"/>
      <c r="D17" s="2"/>
      <c r="E17" s="37"/>
      <c r="F17" s="38"/>
    </row>
    <row r="18" spans="1:12" x14ac:dyDescent="0.3">
      <c r="A18" s="39" t="s">
        <v>45</v>
      </c>
      <c r="B18" s="40"/>
      <c r="C18" s="40"/>
      <c r="D18" s="12">
        <v>50.25</v>
      </c>
      <c r="E18" s="41"/>
      <c r="F18" s="42"/>
    </row>
    <row r="19" spans="1:12" x14ac:dyDescent="0.3">
      <c r="A19" s="39" t="s">
        <v>46</v>
      </c>
      <c r="B19" s="40"/>
      <c r="C19" s="40"/>
      <c r="D19" s="12">
        <v>100.25</v>
      </c>
      <c r="E19" s="43"/>
      <c r="F19" s="42"/>
    </row>
    <row r="20" spans="1:12" x14ac:dyDescent="0.3">
      <c r="A20" s="7" t="s">
        <v>48</v>
      </c>
      <c r="B20" s="2"/>
      <c r="C20" s="2"/>
      <c r="D20" s="111"/>
      <c r="E20" s="2"/>
      <c r="F20" s="38"/>
    </row>
    <row r="21" spans="1:12" x14ac:dyDescent="0.3">
      <c r="A21" s="123" t="s">
        <v>49</v>
      </c>
      <c r="B21" s="124"/>
      <c r="C21" s="124"/>
      <c r="D21" s="124"/>
      <c r="E21" s="124"/>
      <c r="F21" s="125"/>
    </row>
    <row r="22" spans="1:12" ht="23.25" customHeight="1" thickBot="1" x14ac:dyDescent="0.35">
      <c r="A22" s="121" t="s">
        <v>66</v>
      </c>
      <c r="B22" s="122"/>
      <c r="C22" s="44"/>
      <c r="D22" s="122" t="s">
        <v>18</v>
      </c>
      <c r="E22" s="122"/>
      <c r="F22" s="126"/>
    </row>
    <row r="23" spans="1:12" x14ac:dyDescent="0.3">
      <c r="A23" s="115"/>
      <c r="B23" s="116"/>
      <c r="C23" s="45"/>
      <c r="D23" s="45"/>
      <c r="E23" s="45"/>
      <c r="F23" s="46"/>
    </row>
    <row r="24" spans="1:12" x14ac:dyDescent="0.3">
      <c r="A24" s="47" t="s">
        <v>7</v>
      </c>
      <c r="B24" s="48"/>
      <c r="C24" s="49"/>
      <c r="D24" s="3"/>
      <c r="E24" s="4"/>
      <c r="F24" s="8"/>
    </row>
    <row r="25" spans="1:12" ht="15.75" thickBot="1" x14ac:dyDescent="0.35">
      <c r="A25" s="50"/>
      <c r="B25" s="51"/>
      <c r="C25" s="51"/>
      <c r="D25" s="5"/>
      <c r="E25" s="5"/>
      <c r="F25" s="9"/>
    </row>
    <row r="26" spans="1:12" x14ac:dyDescent="0.3">
      <c r="A26" s="52" t="s">
        <v>32</v>
      </c>
      <c r="B26" s="45"/>
      <c r="C26" s="45"/>
      <c r="D26" s="53">
        <f>+D19</f>
        <v>100.25</v>
      </c>
      <c r="E26" s="54"/>
      <c r="F26" s="55"/>
    </row>
    <row r="27" spans="1:12" x14ac:dyDescent="0.3">
      <c r="A27" s="24"/>
      <c r="B27" s="33"/>
      <c r="C27" s="33"/>
      <c r="D27" s="56"/>
      <c r="E27" s="57"/>
      <c r="F27" s="58"/>
    </row>
    <row r="28" spans="1:12" x14ac:dyDescent="0.3">
      <c r="A28" s="59" t="s">
        <v>35</v>
      </c>
      <c r="B28" s="33"/>
      <c r="C28" s="33"/>
      <c r="D28" s="56"/>
      <c r="E28" s="57" t="s">
        <v>23</v>
      </c>
      <c r="F28" s="58"/>
      <c r="H28" s="60" t="s">
        <v>38</v>
      </c>
      <c r="I28" s="60"/>
      <c r="J28" s="60"/>
      <c r="K28" s="60"/>
      <c r="L28" s="60"/>
    </row>
    <row r="29" spans="1:12" x14ac:dyDescent="0.3">
      <c r="A29" s="24" t="s">
        <v>15</v>
      </c>
      <c r="B29" s="33"/>
      <c r="C29" s="33"/>
      <c r="D29" s="1">
        <v>15</v>
      </c>
      <c r="E29" s="57" t="s">
        <v>24</v>
      </c>
      <c r="F29" s="61"/>
      <c r="H29" s="62">
        <f>D48-D34-D39-D40-D41-D43</f>
        <v>203.79</v>
      </c>
      <c r="I29" s="63" t="s">
        <v>15</v>
      </c>
      <c r="J29" s="60"/>
      <c r="K29" s="60"/>
      <c r="L29" s="60"/>
    </row>
    <row r="30" spans="1:12" x14ac:dyDescent="0.3">
      <c r="A30" s="24" t="s">
        <v>16</v>
      </c>
      <c r="B30" s="33"/>
      <c r="C30" s="33"/>
      <c r="D30" s="1">
        <v>5</v>
      </c>
      <c r="E30" s="57" t="s">
        <v>25</v>
      </c>
      <c r="F30" s="61"/>
      <c r="H30" s="62">
        <f>D48-D39-D40-D41-D43</f>
        <v>213.79</v>
      </c>
      <c r="I30" s="63" t="s">
        <v>16</v>
      </c>
      <c r="J30" s="60"/>
      <c r="K30" s="60"/>
      <c r="L30" s="60"/>
    </row>
    <row r="31" spans="1:12" x14ac:dyDescent="0.3">
      <c r="A31" s="65" t="s">
        <v>20</v>
      </c>
      <c r="B31" s="33"/>
      <c r="C31" s="33"/>
      <c r="D31" s="1">
        <v>2.25</v>
      </c>
      <c r="E31" s="57" t="s">
        <v>26</v>
      </c>
      <c r="F31" s="61"/>
      <c r="H31" s="62">
        <f>D48-D39-D40-D43</f>
        <v>268.79000000000002</v>
      </c>
      <c r="I31" s="63" t="s">
        <v>17</v>
      </c>
      <c r="J31" s="60"/>
      <c r="K31" s="62">
        <f>H31*1.45%</f>
        <v>3.9</v>
      </c>
      <c r="L31" s="64">
        <f>+D33-K31</f>
        <v>-0.74</v>
      </c>
    </row>
    <row r="32" spans="1:12" x14ac:dyDescent="0.3">
      <c r="A32" s="65" t="s">
        <v>21</v>
      </c>
      <c r="B32" s="33"/>
      <c r="C32" s="33"/>
      <c r="D32" s="1">
        <v>3</v>
      </c>
      <c r="E32" s="57" t="s">
        <v>27</v>
      </c>
      <c r="F32" s="61"/>
      <c r="H32" s="60"/>
      <c r="I32" s="60"/>
      <c r="J32" s="60"/>
      <c r="K32" s="60"/>
      <c r="L32" s="60"/>
    </row>
    <row r="33" spans="1:12" x14ac:dyDescent="0.3">
      <c r="A33" s="24" t="s">
        <v>17</v>
      </c>
      <c r="B33" s="33"/>
      <c r="C33" s="33"/>
      <c r="D33" s="1">
        <v>3.16</v>
      </c>
      <c r="E33" s="57" t="s">
        <v>28</v>
      </c>
      <c r="F33" s="61"/>
      <c r="H33" s="62">
        <f>D48</f>
        <v>413.79</v>
      </c>
      <c r="I33" s="66" t="s">
        <v>20</v>
      </c>
      <c r="J33" s="60"/>
      <c r="K33" s="60"/>
      <c r="L33" s="60"/>
    </row>
    <row r="34" spans="1:12" x14ac:dyDescent="0.3">
      <c r="A34" s="24" t="s">
        <v>22</v>
      </c>
      <c r="B34" s="33"/>
      <c r="C34" s="33"/>
      <c r="D34" s="1">
        <v>10</v>
      </c>
      <c r="E34" s="57" t="s">
        <v>29</v>
      </c>
      <c r="F34" s="61"/>
      <c r="H34" s="62">
        <f>D48</f>
        <v>413.79</v>
      </c>
      <c r="I34" s="66" t="s">
        <v>21</v>
      </c>
      <c r="J34" s="60"/>
      <c r="K34" s="60"/>
      <c r="L34" s="60"/>
    </row>
    <row r="35" spans="1:12" x14ac:dyDescent="0.3">
      <c r="A35" s="67" t="s">
        <v>33</v>
      </c>
      <c r="D35" s="68">
        <f>SUM(D29:D34)</f>
        <v>38.409999999999997</v>
      </c>
      <c r="E35" s="57" t="s">
        <v>30</v>
      </c>
      <c r="F35" s="23"/>
    </row>
    <row r="36" spans="1:12" x14ac:dyDescent="0.3">
      <c r="A36" s="65"/>
      <c r="D36" s="69"/>
      <c r="E36" s="57"/>
      <c r="F36" s="23"/>
    </row>
    <row r="37" spans="1:12" x14ac:dyDescent="0.3">
      <c r="A37" s="67" t="s">
        <v>34</v>
      </c>
      <c r="B37" s="33"/>
      <c r="C37" s="33"/>
      <c r="D37" s="70"/>
      <c r="E37" s="33"/>
      <c r="F37" s="58"/>
    </row>
    <row r="38" spans="1:12" x14ac:dyDescent="0.3">
      <c r="A38" s="71" t="s">
        <v>10</v>
      </c>
      <c r="B38" s="33"/>
      <c r="C38" s="33"/>
      <c r="D38" s="1">
        <v>25.13</v>
      </c>
      <c r="E38" s="72"/>
      <c r="F38" s="58"/>
    </row>
    <row r="39" spans="1:12" x14ac:dyDescent="0.3">
      <c r="A39" s="71" t="s">
        <v>11</v>
      </c>
      <c r="B39" s="33"/>
      <c r="C39" s="33"/>
      <c r="D39" s="1">
        <v>35</v>
      </c>
      <c r="E39" s="33"/>
      <c r="F39" s="58"/>
    </row>
    <row r="40" spans="1:12" x14ac:dyDescent="0.3">
      <c r="A40" s="71" t="s">
        <v>12</v>
      </c>
      <c r="B40" s="33"/>
      <c r="C40" s="33"/>
      <c r="D40" s="1">
        <v>45</v>
      </c>
      <c r="E40" s="33"/>
      <c r="F40" s="58"/>
    </row>
    <row r="41" spans="1:12" x14ac:dyDescent="0.3">
      <c r="A41" s="71" t="s">
        <v>13</v>
      </c>
      <c r="B41" s="33"/>
      <c r="C41" s="33"/>
      <c r="D41" s="1">
        <v>55</v>
      </c>
      <c r="E41" s="33"/>
      <c r="F41" s="58"/>
    </row>
    <row r="42" spans="1:12" x14ac:dyDescent="0.3">
      <c r="A42" s="71" t="s">
        <v>67</v>
      </c>
      <c r="B42" s="33"/>
      <c r="C42" s="33"/>
      <c r="D42" s="1">
        <v>50</v>
      </c>
      <c r="E42" s="33"/>
      <c r="F42" s="58"/>
    </row>
    <row r="43" spans="1:12" x14ac:dyDescent="0.3">
      <c r="A43" s="71" t="s">
        <v>14</v>
      </c>
      <c r="C43" s="33"/>
      <c r="D43" s="1">
        <v>65</v>
      </c>
      <c r="E43" s="73"/>
      <c r="F43" s="58"/>
    </row>
    <row r="44" spans="1:12" x14ac:dyDescent="0.3">
      <c r="A44" s="10"/>
      <c r="C44" s="33"/>
      <c r="D44" s="1"/>
      <c r="E44" s="73"/>
      <c r="F44" s="58"/>
    </row>
    <row r="45" spans="1:12" x14ac:dyDescent="0.3">
      <c r="A45" s="10"/>
      <c r="C45" s="33"/>
      <c r="D45" s="1"/>
      <c r="E45" s="73"/>
      <c r="F45" s="58"/>
    </row>
    <row r="46" spans="1:12" x14ac:dyDescent="0.3">
      <c r="A46" s="10"/>
      <c r="C46" s="33"/>
      <c r="D46" s="1"/>
      <c r="E46" s="73"/>
      <c r="F46" s="58"/>
    </row>
    <row r="47" spans="1:12" ht="30" customHeight="1" x14ac:dyDescent="0.3">
      <c r="A47" s="74"/>
      <c r="C47" s="33"/>
      <c r="D47" s="75"/>
      <c r="E47" s="73"/>
      <c r="F47" s="58"/>
    </row>
    <row r="48" spans="1:12" ht="15.75" thickBot="1" x14ac:dyDescent="0.35">
      <c r="A48" s="59" t="s">
        <v>9</v>
      </c>
      <c r="B48" s="33"/>
      <c r="C48" s="33"/>
      <c r="D48" s="6">
        <f>+D26+D35+SUM(D38:D46)</f>
        <v>413.79</v>
      </c>
      <c r="E48" s="57" t="s">
        <v>31</v>
      </c>
      <c r="F48" s="23"/>
    </row>
    <row r="49" spans="1:9" x14ac:dyDescent="0.3">
      <c r="A49" s="76" t="s">
        <v>59</v>
      </c>
      <c r="B49" s="77"/>
      <c r="C49" s="77"/>
      <c r="D49" s="78"/>
      <c r="E49" s="79"/>
      <c r="F49" s="80"/>
    </row>
    <row r="50" spans="1:9" x14ac:dyDescent="0.3">
      <c r="A50" s="81" t="s">
        <v>2</v>
      </c>
      <c r="B50" s="114"/>
      <c r="C50" s="114"/>
      <c r="D50" s="82"/>
      <c r="E50" s="82"/>
      <c r="F50" s="23"/>
    </row>
    <row r="51" spans="1:9" x14ac:dyDescent="0.3">
      <c r="A51" s="83" t="s">
        <v>62</v>
      </c>
      <c r="B51" s="112"/>
      <c r="C51" s="113"/>
      <c r="D51" s="82"/>
      <c r="E51" s="82"/>
      <c r="F51" s="23"/>
    </row>
    <row r="52" spans="1:9" x14ac:dyDescent="0.3">
      <c r="A52" s="83" t="s">
        <v>64</v>
      </c>
      <c r="B52" s="112"/>
      <c r="C52" s="113"/>
      <c r="D52" s="82"/>
      <c r="E52" s="82"/>
      <c r="F52" s="23"/>
    </row>
    <row r="53" spans="1:9" ht="15" customHeight="1" x14ac:dyDescent="0.3">
      <c r="A53" s="83" t="s">
        <v>63</v>
      </c>
      <c r="B53" s="114"/>
      <c r="C53" s="114"/>
      <c r="D53" s="82"/>
      <c r="E53" s="82"/>
      <c r="F53" s="23"/>
    </row>
    <row r="54" spans="1:9" ht="15.75" thickBot="1" x14ac:dyDescent="0.35">
      <c r="A54" s="83" t="s">
        <v>61</v>
      </c>
      <c r="B54" s="114"/>
      <c r="C54" s="114"/>
      <c r="D54" s="82"/>
      <c r="E54" s="82"/>
      <c r="F54" s="23"/>
    </row>
    <row r="55" spans="1:9" x14ac:dyDescent="0.3">
      <c r="A55" s="84" t="s">
        <v>52</v>
      </c>
      <c r="B55" s="85"/>
      <c r="C55" s="86"/>
      <c r="D55" s="86" t="s">
        <v>8</v>
      </c>
      <c r="E55" s="87"/>
      <c r="F55" s="88"/>
      <c r="I55" s="101"/>
    </row>
    <row r="56" spans="1:9" x14ac:dyDescent="0.3">
      <c r="A56" s="89" t="s">
        <v>57</v>
      </c>
      <c r="B56" s="90"/>
      <c r="C56" s="91"/>
      <c r="D56" s="92" t="s">
        <v>56</v>
      </c>
      <c r="E56" s="93"/>
      <c r="F56" s="94"/>
      <c r="G56" s="95"/>
    </row>
    <row r="57" spans="1:9" ht="15.75" thickBot="1" x14ac:dyDescent="0.35">
      <c r="A57" s="96"/>
      <c r="B57" s="97"/>
      <c r="C57" s="98"/>
      <c r="D57" s="99"/>
      <c r="E57" s="98"/>
      <c r="F57" s="100"/>
    </row>
    <row r="58" spans="1:9" x14ac:dyDescent="0.3">
      <c r="A58" s="17"/>
    </row>
    <row r="59" spans="1:9" x14ac:dyDescent="0.3">
      <c r="A59" s="17"/>
    </row>
    <row r="60" spans="1:9" x14ac:dyDescent="0.3">
      <c r="A60" s="17"/>
    </row>
    <row r="61" spans="1:9" x14ac:dyDescent="0.3">
      <c r="A61" s="17"/>
    </row>
    <row r="62" spans="1:9" x14ac:dyDescent="0.3">
      <c r="A62" s="17"/>
    </row>
    <row r="63" spans="1:9" x14ac:dyDescent="0.3">
      <c r="A63" s="17"/>
    </row>
    <row r="64" spans="1:9" x14ac:dyDescent="0.3">
      <c r="A64" s="17"/>
    </row>
    <row r="65" spans="1:1" x14ac:dyDescent="0.3">
      <c r="A65" s="17"/>
    </row>
    <row r="66" spans="1:1" x14ac:dyDescent="0.3">
      <c r="A66" s="17"/>
    </row>
    <row r="67" spans="1:1" x14ac:dyDescent="0.3">
      <c r="A67" s="17"/>
    </row>
    <row r="68" spans="1:1" x14ac:dyDescent="0.3">
      <c r="A68" s="17"/>
    </row>
    <row r="69" spans="1:1" x14ac:dyDescent="0.3">
      <c r="A69" s="17"/>
    </row>
    <row r="70" spans="1:1" x14ac:dyDescent="0.3">
      <c r="A70" s="17"/>
    </row>
    <row r="71" spans="1:1" x14ac:dyDescent="0.3">
      <c r="A71" s="17"/>
    </row>
    <row r="72" spans="1:1" x14ac:dyDescent="0.3">
      <c r="A72" s="17"/>
    </row>
    <row r="73" spans="1:1" x14ac:dyDescent="0.3">
      <c r="A73" s="17"/>
    </row>
    <row r="74" spans="1:1" x14ac:dyDescent="0.3">
      <c r="A74" s="17"/>
    </row>
    <row r="75" spans="1:1" x14ac:dyDescent="0.3">
      <c r="A75" s="17"/>
    </row>
    <row r="76" spans="1:1" x14ac:dyDescent="0.3">
      <c r="A76" s="17"/>
    </row>
    <row r="77" spans="1:1" x14ac:dyDescent="0.3">
      <c r="A77" s="17"/>
    </row>
  </sheetData>
  <sheetProtection algorithmName="SHA-512" hashValue="1Xv4fhuY55YlqTjR9RynGtueiDZbtWIn2kEkhI0+uPph6CoOglksbfp6K88eYXnQAujahJufpiWw0sUm1pEprA==" saltValue="iH/5Bp61VaFUf+egHiuu3g==" spinCount="100000" sheet="1" objects="1" scenarios="1"/>
  <customSheetViews>
    <customSheetView guid="{48AB09D1-1C5D-11D5-977B-00D0B79D2E3C}" showRuler="0" topLeftCell="A17">
      <selection sqref="A1:F1"/>
      <pageMargins left="0.75" right="0.75" top="0.7" bottom="0.5" header="0.5" footer="0.5"/>
      <pageSetup scale="90" orientation="portrait" horizontalDpi="0" r:id="rId1"/>
      <headerFooter alignWithMargins="0">
        <oddHeader>&amp;RDRAFT</oddHeader>
      </headerFooter>
    </customSheetView>
  </customSheetViews>
  <mergeCells count="13">
    <mergeCell ref="A1:F1"/>
    <mergeCell ref="A22:B22"/>
    <mergeCell ref="A21:F21"/>
    <mergeCell ref="D22:F22"/>
    <mergeCell ref="A2:F2"/>
    <mergeCell ref="A3:D3"/>
    <mergeCell ref="E3:F3"/>
    <mergeCell ref="B51:C51"/>
    <mergeCell ref="B53:C53"/>
    <mergeCell ref="A23:B23"/>
    <mergeCell ref="B54:C54"/>
    <mergeCell ref="B50:C50"/>
    <mergeCell ref="B52:C52"/>
  </mergeCells>
  <dataValidations count="3">
    <dataValidation type="textLength" allowBlank="1" showInputMessage="1" showErrorMessage="1" error="Cannot exceed 6 digits" sqref="B9" xr:uid="{05589699-52F4-43F9-81FF-F8A5B0D8CE52}">
      <formula1>5</formula1>
      <formula2>6</formula2>
    </dataValidation>
    <dataValidation type="textLength" allowBlank="1" showInputMessage="1" showErrorMessage="1" error="Cannot exceed 4 digits" sqref="B13:C13" xr:uid="{E3F3C1DA-EF34-495C-BE99-F7557351F4D0}">
      <formula1>1</formula1>
      <formula2>4</formula2>
    </dataValidation>
    <dataValidation type="textLength" allowBlank="1" showInputMessage="1" showErrorMessage="1" error="Must be 3 digits" sqref="B8" xr:uid="{FB09B9F6-5FE9-4711-98B5-9270DD8FDA37}">
      <formula1>3</formula1>
      <formula2>3</formula2>
    </dataValidation>
  </dataValidations>
  <hyperlinks>
    <hyperlink ref="D4" r:id="rId2" xr:uid="{A3B555F8-A7E5-4A16-8C0C-C4FDDA6B2E0B}"/>
    <hyperlink ref="E3:F3" r:id="rId3" display="Payroll Refund Receipt Voucher Job Aid " xr:uid="{B0197430-4DC8-4C8E-87B5-248EB2ECE248}"/>
  </hyperlinks>
  <printOptions horizontalCentered="1" headings="1"/>
  <pageMargins left="0.28000000000000003" right="0.25" top="0.7" bottom="0.5" header="0.5" footer="0.5"/>
  <pageSetup scale="76" orientation="portrait" cellComments="atEnd" horizontalDpi="200" r:id="rId4"/>
  <headerFooter alignWithMargins="0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48AB09D1-1C5D-11D5-977B-00D0B79D2E3C}" showRuler="0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customSheetViews>
    <customSheetView guid="{48AB09D1-1C5D-11D5-977B-00D0B79D2E3C}" showRuler="0">
      <pageMargins left="0.75" right="0.75" top="1" bottom="1" header="0.5" footer="0.5"/>
      <headerFooter alignWithMargins="0"/>
    </customSheetView>
  </customSheetView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OSC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</dc:creator>
  <cp:lastModifiedBy>Mui, Halona (CTR)</cp:lastModifiedBy>
  <cp:lastPrinted>2001-06-12T19:22:30Z</cp:lastPrinted>
  <dcterms:created xsi:type="dcterms:W3CDTF">2001-03-07T17:26:23Z</dcterms:created>
  <dcterms:modified xsi:type="dcterms:W3CDTF">2023-03-07T17:44:30Z</dcterms:modified>
</cp:coreProperties>
</file>